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mmarano\Box\MMarano Personal Folder\PR\"/>
    </mc:Choice>
  </mc:AlternateContent>
  <xr:revisionPtr revIDLastSave="0" documentId="8_{0B738BF0-730C-4F7D-85D6-4163DF910638}" xr6:coauthVersionLast="47" xr6:coauthVersionMax="47" xr10:uidLastSave="{00000000-0000-0000-0000-000000000000}"/>
  <bookViews>
    <workbookView xWindow="-110" yWindow="-110" windowWidth="19420" windowHeight="10420" xr2:uid="{56FE7FB6-3DEC-42FD-9D26-A4825CB8CEB1}"/>
  </bookViews>
  <sheets>
    <sheet name="COVER" sheetId="6" r:id="rId1"/>
    <sheet name="MITIGATION&gt;&gt;" sheetId="2" r:id="rId2"/>
    <sheet name="Summary, By Sector" sheetId="1" r:id="rId3"/>
    <sheet name="Summary, By Geo" sheetId="7" r:id="rId4"/>
    <sheet name="A&amp;R&gt;&gt;" sheetId="3" r:id="rId5"/>
    <sheet name="NDCs, By Geo"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 l="1"/>
  <c r="E18" i="4"/>
  <c r="F18" i="4"/>
  <c r="D19" i="4"/>
  <c r="E19" i="4"/>
  <c r="F19" i="4"/>
  <c r="C19" i="4"/>
  <c r="C18" i="4"/>
  <c r="I14" i="1" l="1"/>
  <c r="H14" i="1"/>
  <c r="F14" i="1"/>
  <c r="E14" i="1"/>
  <c r="H18" i="7" l="1"/>
  <c r="H12" i="7"/>
  <c r="H8" i="7"/>
  <c r="H9" i="7"/>
  <c r="H10" i="7"/>
  <c r="H11" i="7"/>
  <c r="H7" i="7"/>
  <c r="F8" i="1" l="1"/>
  <c r="I25" i="1"/>
  <c r="F25" i="1"/>
  <c r="H25" i="1"/>
  <c r="E25" i="1"/>
  <c r="I20" i="1"/>
  <c r="F20" i="1"/>
  <c r="H20" i="1"/>
  <c r="E20" i="1"/>
  <c r="H8" i="1"/>
  <c r="H33" i="1" s="1"/>
  <c r="I8" i="1"/>
  <c r="E8" i="1"/>
  <c r="I33" i="1" l="1"/>
  <c r="F33" i="1"/>
  <c r="E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Yau, Yvonne</author>
  </authors>
  <commentList>
    <comment ref="H7" authorId="0" shapeId="0" xr:uid="{B44FE333-0245-42D5-91AB-166487EADD76}">
      <text>
        <r>
          <rPr>
            <b/>
            <sz val="9"/>
            <color indexed="81"/>
            <rFont val="Tahoma"/>
            <family val="2"/>
          </rPr>
          <t>Yau, Yvonne:</t>
        </r>
        <r>
          <rPr>
            <sz val="9"/>
            <color indexed="81"/>
            <rFont val="Tahoma"/>
            <family val="2"/>
          </rPr>
          <t xml:space="preserve">
IEA's Announced Pledges Scenario</t>
        </r>
      </text>
    </comment>
  </commentList>
</comments>
</file>

<file path=xl/sharedStrings.xml><?xml version="1.0" encoding="utf-8"?>
<sst xmlns="http://schemas.openxmlformats.org/spreadsheetml/2006/main" count="141" uniqueCount="90">
  <si>
    <t>x</t>
  </si>
  <si>
    <t>Description</t>
  </si>
  <si>
    <t>Color Coding</t>
  </si>
  <si>
    <t>Blue text</t>
  </si>
  <si>
    <t>Estimates pulled directly from other reports</t>
  </si>
  <si>
    <t>Black text</t>
  </si>
  <si>
    <t>Estimates based on this report's analyses</t>
  </si>
  <si>
    <t>Sources:</t>
  </si>
  <si>
    <t>Summary of Annual Mitigation Needs and Flows ($B)</t>
  </si>
  <si>
    <t>2026-30</t>
  </si>
  <si>
    <t>Methodological Notes for 2020 Estimates</t>
  </si>
  <si>
    <t>Sector</t>
  </si>
  <si>
    <t>Sub-sector</t>
  </si>
  <si>
    <t>Flows</t>
  </si>
  <si>
    <t>Needs (2020-25)</t>
  </si>
  <si>
    <t>APS</t>
  </si>
  <si>
    <t>Needs</t>
  </si>
  <si>
    <t>Power</t>
  </si>
  <si>
    <t>Total</t>
  </si>
  <si>
    <t>Wind and solar</t>
  </si>
  <si>
    <t>Hydro and other RE</t>
  </si>
  <si>
    <t>Other</t>
  </si>
  <si>
    <t>Networks</t>
  </si>
  <si>
    <t>Transport</t>
  </si>
  <si>
    <t>Road vehicle efficiency</t>
  </si>
  <si>
    <t>Electric vehicles</t>
  </si>
  <si>
    <t>Hydrogen</t>
  </si>
  <si>
    <t>Aviation</t>
  </si>
  <si>
    <t>n/a</t>
  </si>
  <si>
    <t>Buildings</t>
  </si>
  <si>
    <t>Efficiency and electrification</t>
  </si>
  <si>
    <t>Renewables (end use)</t>
  </si>
  <si>
    <t>Industry</t>
  </si>
  <si>
    <t>Energy efficiency &amp; electrification</t>
  </si>
  <si>
    <t>CCUS</t>
  </si>
  <si>
    <t>Ag &amp; NbS</t>
  </si>
  <si>
    <t>TOTAL</t>
  </si>
  <si>
    <t>Europe</t>
  </si>
  <si>
    <t>North America</t>
  </si>
  <si>
    <t>China</t>
  </si>
  <si>
    <t>India</t>
  </si>
  <si>
    <t>RoW</t>
  </si>
  <si>
    <t>Methodological Notes</t>
  </si>
  <si>
    <t>TOTAL Flows</t>
  </si>
  <si>
    <t>TOTAL Needs</t>
  </si>
  <si>
    <t xml:space="preserve">Americas &amp; Caribbean </t>
  </si>
  <si>
    <t xml:space="preserve">Asia &amp; Pacific </t>
  </si>
  <si>
    <t>Europe &amp; Central Asia</t>
  </si>
  <si>
    <t xml:space="preserve">Middle East &amp; Africa </t>
  </si>
  <si>
    <t>Minimum</t>
  </si>
  <si>
    <t>Range based on extrapolations using (1) population (i.e., population multiplied by demand per capita reported in NDCs) or (2) land area view (i.e., sum of land area multiplied by investment demand per sq. km reported in NDCs)</t>
  </si>
  <si>
    <t>Maxium</t>
  </si>
  <si>
    <t>Total (2020)</t>
  </si>
  <si>
    <t>GDP</t>
  </si>
  <si>
    <t>Unmet needs as % of GDP</t>
  </si>
  <si>
    <t>Sourced from IEA WEI 2022</t>
  </si>
  <si>
    <t>Sums IEA WEI 2022 nuclear estimates with BNEF's CCUS estimates specific to power sector</t>
  </si>
  <si>
    <t>Sourced from IEA WEI 2022. Average of 2019 &amp; 2021 estimates used to remove pandemic-related disruption in 2020 estimate</t>
  </si>
  <si>
    <t>Sourced from Bloomberg NEF</t>
  </si>
  <si>
    <t>Sourced from IEA Renewables 2021. Calculated using bio-jetfuel production volume and costs in 2019.  2019 data was used due to lack of available data for 2020, and likely pandemic-related disruptions</t>
  </si>
  <si>
    <t>Methodological Notes for 2026-30 Estimates</t>
  </si>
  <si>
    <t>Sourced from IEA Net Zero by 2050.</t>
  </si>
  <si>
    <t>Grouped relevant UNEP (and GFMA for need estimates) investment categories together to form broader subsectors.  Investment without a specific end use was distributed proportionally across other sectors. Numbers shown here assume a equal distribution over time (i.e., divided by 30) as only aggregated 2020-50 was available.</t>
  </si>
  <si>
    <t>IEA Net Zero by 2050; IEA World Energy Investment 2022; IEA World Energy Outlook 2021; IEA Renewables 2021; Bloomberg NEF; UNEP; GFMA; GFI; BCG Analysis</t>
  </si>
  <si>
    <t>Total based on this report's 2020 estimated flows for Power sector (see tab "Summary, By Sector"). Split by geo based on IEA Renewable Energy Market update 2022 estimated 2020 net capacity (GW) addition for renewable energy sources</t>
  </si>
  <si>
    <t>Total based on this report's 2020 estimated flows for Transport sector (see tab "Summary, By Sector"). Split by geo based on IEA Global Electric Vehicle Outlook 2022 estimated 2020 electric vehicle sales, by geo</t>
  </si>
  <si>
    <t>Total based on this report's 2020 estimated flows for Buildings sector (see tab "Summary, By Sector"). Split by geo based on IEA World Energy Investment 2022 estimated 2020 share of energy efficiency investment flows in Buildings</t>
  </si>
  <si>
    <t>Total based on this report's 2020 estimated flows for Industry sector (see tab "Summary, By Sector"). Split by geo based on IEA World Energy Investment 2022 estimated 2020 share of energy efficiency investment flows in Industry</t>
  </si>
  <si>
    <t>Total based on this report's 2020 estimated flows for Ag &amp; NbS sector (see tab "Summary, By Sector").Split by geo based on UNEP State of Finance for Nature 2021 estimated share of investment flows in Ag &amp; NbS, mapping UNEP's geo categories to those used in this report</t>
  </si>
  <si>
    <t>Total based on this report's 2020 estimates total flows (see tab "Summary, By Sector"). Split by geo based on OWID's estimated cumulative CO2 emitted between 2010-2020</t>
  </si>
  <si>
    <t>Sourced from CPI Global Landscape of Climate Finance 2021</t>
  </si>
  <si>
    <t>Sourced from World Bank</t>
  </si>
  <si>
    <t>Summary of Mitigation Flows, 2020 ($B)</t>
  </si>
  <si>
    <t>Summary of Annual Mitigation Needs, 2020-25 ($B)</t>
  </si>
  <si>
    <t>Summary of Annual A&amp;R Needs ($B)</t>
  </si>
  <si>
    <t xml:space="preserve">Subsector-level needs for 2020-25 for Power, Transport, Buildings, and Industry based on IEA's average annual need estimates for 2026 to 2030 as well as 2030 individually using the IEA’s Net Zero Emission (NZE) roadmap, both data points are sourced from IEA Net Zero by 2050. Assuming a linear relationship between those figures, we estimated investment needs for the first half of the decade. </t>
  </si>
  <si>
    <t>Sector and subsector-level estimates and methodology for mitigation investment needs and flows, for both 2020 and 2026-30</t>
  </si>
  <si>
    <t>This excel contains select data products that accompanies The Rockefeller Foundation and Boston Consulting Group (BCG)'s report titled "What Gets Measured Gets Financed: Climate Finance Funding Flows and Opportunities"</t>
  </si>
  <si>
    <t>NDCs (as of 09/01/2022); CPI Global Landscape of Climate Finance 2021; World Bank; BCG Analysis</t>
  </si>
  <si>
    <t>IEA World Energy Investment 2022; IEA Renewable Energy Market Update 2022; IEA Global Electric Vehicle Outlook 2022; UNEP State of Finance for Nature 2021; Our World in Data; BCG Analysis</t>
  </si>
  <si>
    <t>Based on IEA's Announced Pledges Scenario. Data sourced from IEA World Energy Outlook 2021.</t>
  </si>
  <si>
    <t>Mitigation</t>
  </si>
  <si>
    <t>A&amp;R</t>
  </si>
  <si>
    <t>NDCs, By Geo</t>
  </si>
  <si>
    <t>Summary, By Geo</t>
  </si>
  <si>
    <t>Summary, By Sector</t>
  </si>
  <si>
    <t>Sector-level mitigation investment flow in 2020, split by countries / regions, and the methodology used to derive estimates</t>
  </si>
  <si>
    <t>Estimated A&amp;R investment needs based on extrapolation from NDC data. Compared to trackable A&amp;R investment flows and GDP in 2020</t>
  </si>
  <si>
    <t>Sheets Overview</t>
  </si>
  <si>
    <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</si>
</sst>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23" x14ac:knownFonts="1">
    <font>
      <sz val="11"/>
      <color theme="1"/>
      <name val="Calibri"/>
      <family val="2"/>
      <scheme val="minor"/>
    </font>
    <font>
      <sz val="10"/>
      <color theme="1"/>
      <name val="Trebuchet MS"/>
      <family val="2"/>
    </font>
    <font>
      <sz val="10"/>
      <color theme="1"/>
      <name val="Trebuchet MS"/>
      <family val="2"/>
    </font>
    <font>
      <sz val="10"/>
      <color theme="1"/>
      <name val="Trebuchet MS"/>
      <family val="2"/>
    </font>
    <font>
      <sz val="8"/>
      <name val="Calibri"/>
      <family val="2"/>
      <scheme val="minor"/>
    </font>
    <font>
      <sz val="10"/>
      <color theme="1"/>
      <name val="Trebuchet MS"/>
      <family val="2"/>
    </font>
    <font>
      <sz val="11"/>
      <color theme="1"/>
      <name val="Calibri"/>
      <family val="2"/>
      <scheme val="minor"/>
    </font>
    <font>
      <b/>
      <sz val="10"/>
      <color theme="0"/>
      <name val="Trebuchet MS"/>
      <family val="2"/>
    </font>
    <font>
      <b/>
      <sz val="10"/>
      <color theme="1"/>
      <name val="Trebuchet MS"/>
      <family val="2"/>
    </font>
    <font>
      <sz val="10"/>
      <color theme="0"/>
      <name val="Trebuchet MS"/>
      <family val="2"/>
    </font>
    <font>
      <sz val="9"/>
      <color indexed="81"/>
      <name val="Tahoma"/>
      <family val="2"/>
    </font>
    <font>
      <b/>
      <sz val="9"/>
      <color indexed="81"/>
      <name val="Tahoma"/>
      <family val="2"/>
    </font>
    <font>
      <sz val="10"/>
      <color rgb="FF000000"/>
      <name val="Trebuchet MS"/>
      <family val="2"/>
    </font>
    <font>
      <b/>
      <sz val="10"/>
      <color rgb="FF000000"/>
      <name val="Trebuchet MS"/>
      <family val="2"/>
    </font>
    <font>
      <sz val="10"/>
      <color theme="4"/>
      <name val="Trebuchet MS"/>
      <family val="2"/>
    </font>
    <font>
      <b/>
      <u/>
      <sz val="10"/>
      <color theme="1"/>
      <name val="Trebuchet MS"/>
      <family val="2"/>
    </font>
    <font>
      <sz val="11"/>
      <name val="Calibri"/>
      <family val="2"/>
      <scheme val="minor"/>
    </font>
    <font>
      <i/>
      <sz val="10"/>
      <color theme="1"/>
      <name val="Trebuchet MS"/>
      <family val="2"/>
    </font>
    <font>
      <sz val="10"/>
      <name val="Trebuchet MS"/>
      <family val="2"/>
    </font>
    <font>
      <sz val="10"/>
      <color theme="6"/>
      <name val="Trebuchet MS"/>
      <family val="2"/>
    </font>
    <font>
      <sz val="10"/>
      <color rgb="FF0000FF"/>
      <name val="Trebuchet MS"/>
      <family val="2"/>
    </font>
    <font>
      <i/>
      <sz val="10"/>
      <name val="Trebuchet MS"/>
      <family val="2"/>
    </font>
    <font>
      <i/>
      <u/>
      <sz val="10"/>
      <name val="Trebuchet MS"/>
      <family val="2"/>
    </font>
  </fonts>
  <fills count="10">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4"/>
        <bgColor indexed="64"/>
      </patternFill>
    </fill>
    <fill>
      <patternFill patternType="solid">
        <fgColor theme="6" tint="0.39997558519241921"/>
        <bgColor indexed="64"/>
      </patternFill>
    </fill>
    <fill>
      <patternFill patternType="solid">
        <fgColor rgb="FF088067"/>
        <bgColor indexed="64"/>
      </patternFill>
    </fill>
    <fill>
      <patternFill patternType="solid">
        <fgColor theme="9"/>
        <bgColor indexed="64"/>
      </patternFill>
    </fill>
    <fill>
      <patternFill patternType="solid">
        <fgColor theme="9" tint="0.79998168889431442"/>
        <bgColor indexed="64"/>
      </patternFill>
    </fill>
    <fill>
      <patternFill patternType="solid">
        <fgColor theme="4" tint="0.79998168889431442"/>
        <bgColor indexed="64"/>
      </patternFill>
    </fill>
  </fills>
  <borders count="30">
    <border>
      <left/>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theme="2"/>
      </right>
      <top style="thin">
        <color indexed="64"/>
      </top>
      <bottom style="dotted">
        <color theme="2"/>
      </bottom>
      <diagonal/>
    </border>
    <border>
      <left/>
      <right style="dotted">
        <color theme="2"/>
      </right>
      <top style="dotted">
        <color theme="2"/>
      </top>
      <bottom style="dotted">
        <color theme="2"/>
      </bottom>
      <diagonal/>
    </border>
    <border>
      <left/>
      <right style="dotted">
        <color theme="2"/>
      </right>
      <top style="dotted">
        <color theme="2"/>
      </top>
      <bottom/>
      <diagonal/>
    </border>
    <border>
      <left/>
      <right style="dotted">
        <color theme="2"/>
      </right>
      <top/>
      <bottom style="dotted">
        <color theme="2"/>
      </bottom>
      <diagonal/>
    </border>
    <border>
      <left/>
      <right/>
      <top style="dotted">
        <color theme="2"/>
      </top>
      <bottom/>
      <diagonal/>
    </border>
    <border>
      <left/>
      <right/>
      <top/>
      <bottom style="medium">
        <color indexed="64"/>
      </bottom>
      <diagonal/>
    </border>
    <border>
      <left style="dotted">
        <color theme="2"/>
      </left>
      <right/>
      <top style="thin">
        <color indexed="64"/>
      </top>
      <bottom/>
      <diagonal/>
    </border>
    <border>
      <left style="dotted">
        <color theme="2"/>
      </left>
      <right/>
      <top/>
      <bottom/>
      <diagonal/>
    </border>
    <border>
      <left style="dotted">
        <color theme="2"/>
      </left>
      <right/>
      <top/>
      <bottom style="dotted">
        <color theme="2"/>
      </bottom>
      <diagonal/>
    </border>
    <border>
      <left/>
      <right style="dotted">
        <color theme="2"/>
      </right>
      <top style="thin">
        <color indexed="64"/>
      </top>
      <bottom/>
      <diagonal/>
    </border>
    <border>
      <left/>
      <right style="dotted">
        <color theme="2"/>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medium">
        <color indexed="64"/>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6" fillId="0" borderId="0"/>
  </cellStyleXfs>
  <cellXfs count="105">
    <xf numFmtId="0" fontId="0" fillId="0" borderId="0" xfId="0"/>
    <xf numFmtId="0" fontId="5" fillId="0" borderId="0" xfId="0" applyFont="1"/>
    <xf numFmtId="0" fontId="3" fillId="0" borderId="0" xfId="0" applyFont="1"/>
    <xf numFmtId="0" fontId="12" fillId="0" borderId="0" xfId="0" applyFont="1"/>
    <xf numFmtId="0" fontId="13" fillId="0" borderId="1" xfId="0" applyFont="1" applyBorder="1" applyAlignment="1">
      <alignment horizontal="right" wrapText="1"/>
    </xf>
    <xf numFmtId="164" fontId="12" fillId="0" borderId="0" xfId="1" applyNumberFormat="1" applyFont="1" applyFill="1" applyBorder="1" applyAlignment="1">
      <alignment horizontal="right"/>
    </xf>
    <xf numFmtId="0" fontId="12" fillId="0" borderId="1" xfId="0" applyFont="1" applyBorder="1"/>
    <xf numFmtId="164" fontId="12" fillId="0" borderId="1" xfId="1" applyNumberFormat="1" applyFont="1" applyFill="1" applyBorder="1"/>
    <xf numFmtId="164" fontId="12" fillId="0" borderId="1" xfId="1" applyNumberFormat="1" applyFont="1" applyFill="1" applyBorder="1" applyAlignment="1">
      <alignment horizontal="right"/>
    </xf>
    <xf numFmtId="0" fontId="12" fillId="2" borderId="2" xfId="1" applyNumberFormat="1" applyFont="1" applyFill="1" applyBorder="1"/>
    <xf numFmtId="164" fontId="12" fillId="2" borderId="2" xfId="1" applyNumberFormat="1" applyFont="1" applyFill="1" applyBorder="1"/>
    <xf numFmtId="0" fontId="8" fillId="0" borderId="1" xfId="0" applyFont="1" applyBorder="1" applyAlignment="1">
      <alignment horizontal="right" wrapText="1"/>
    </xf>
    <xf numFmtId="0" fontId="2" fillId="0" borderId="0" xfId="0" applyFont="1"/>
    <xf numFmtId="44" fontId="2" fillId="0" borderId="0" xfId="0" applyNumberFormat="1" applyFont="1"/>
    <xf numFmtId="9" fontId="2" fillId="0" borderId="0" xfId="2" applyFont="1"/>
    <xf numFmtId="164" fontId="2" fillId="0" borderId="0" xfId="1" applyNumberFormat="1" applyFont="1"/>
    <xf numFmtId="0" fontId="2" fillId="0" borderId="0" xfId="0" applyFont="1" applyAlignment="1">
      <alignment horizontal="left" indent="1"/>
    </xf>
    <xf numFmtId="0" fontId="2" fillId="0" borderId="0" xfId="0" applyFont="1" applyAlignment="1">
      <alignment wrapText="1"/>
    </xf>
    <xf numFmtId="0" fontId="8" fillId="0" borderId="0" xfId="0" applyFont="1"/>
    <xf numFmtId="0" fontId="14" fillId="0" borderId="0" xfId="0" applyFont="1"/>
    <xf numFmtId="0" fontId="8" fillId="0" borderId="1" xfId="0" applyFont="1" applyBorder="1"/>
    <xf numFmtId="164" fontId="2" fillId="0" borderId="0" xfId="1" applyNumberFormat="1" applyFont="1" applyBorder="1"/>
    <xf numFmtId="0" fontId="8" fillId="0" borderId="1" xfId="0" applyFont="1" applyBorder="1" applyAlignment="1">
      <alignment wrapText="1"/>
    </xf>
    <xf numFmtId="0" fontId="15" fillId="0" borderId="0" xfId="0" applyFont="1"/>
    <xf numFmtId="0" fontId="15" fillId="0" borderId="0" xfId="0" applyFont="1" applyAlignment="1">
      <alignment horizontal="left"/>
    </xf>
    <xf numFmtId="0" fontId="15" fillId="0" borderId="0" xfId="0" applyFont="1" applyAlignment="1">
      <alignment wrapText="1"/>
    </xf>
    <xf numFmtId="0" fontId="2" fillId="0" borderId="0" xfId="0" applyFont="1" applyAlignment="1">
      <alignment horizontal="left" wrapText="1" indent="1"/>
    </xf>
    <xf numFmtId="10" fontId="2" fillId="0" borderId="0" xfId="2" applyNumberFormat="1" applyFont="1"/>
    <xf numFmtId="0" fontId="8" fillId="0" borderId="1" xfId="0" applyFont="1" applyBorder="1" applyAlignment="1">
      <alignment horizontal="left"/>
    </xf>
    <xf numFmtId="0" fontId="8" fillId="0" borderId="0" xfId="0" applyFont="1" applyAlignment="1">
      <alignment horizontal="left"/>
    </xf>
    <xf numFmtId="0" fontId="17" fillId="0" borderId="0" xfId="0" applyFont="1"/>
    <xf numFmtId="164" fontId="14" fillId="0" borderId="0" xfId="1" applyNumberFormat="1" applyFont="1"/>
    <xf numFmtId="164" fontId="18" fillId="3" borderId="2" xfId="1" applyNumberFormat="1" applyFont="1" applyFill="1" applyBorder="1"/>
    <xf numFmtId="3" fontId="14" fillId="0" borderId="0" xfId="0" applyNumberFormat="1" applyFont="1"/>
    <xf numFmtId="3" fontId="18" fillId="3" borderId="2" xfId="0" applyNumberFormat="1" applyFont="1" applyFill="1" applyBorder="1"/>
    <xf numFmtId="3" fontId="18" fillId="0" borderId="0" xfId="0" applyNumberFormat="1" applyFont="1"/>
    <xf numFmtId="0" fontId="18" fillId="5" borderId="3" xfId="0" applyFont="1" applyFill="1" applyBorder="1"/>
    <xf numFmtId="0" fontId="18" fillId="5" borderId="4" xfId="0" applyFont="1" applyFill="1" applyBorder="1"/>
    <xf numFmtId="3" fontId="18" fillId="5" borderId="4" xfId="0" applyNumberFormat="1" applyFont="1" applyFill="1" applyBorder="1"/>
    <xf numFmtId="3" fontId="18" fillId="5" borderId="5" xfId="0" applyNumberFormat="1" applyFont="1" applyFill="1" applyBorder="1"/>
    <xf numFmtId="0" fontId="18" fillId="0" borderId="0" xfId="0" applyFont="1"/>
    <xf numFmtId="165" fontId="18" fillId="0" borderId="0" xfId="0" applyNumberFormat="1" applyFont="1"/>
    <xf numFmtId="164" fontId="2" fillId="0" borderId="0" xfId="0" applyNumberFormat="1" applyFont="1"/>
    <xf numFmtId="164" fontId="19" fillId="0" borderId="0" xfId="1" applyNumberFormat="1" applyFont="1" applyFill="1" applyBorder="1" applyAlignment="1">
      <alignment horizontal="right"/>
    </xf>
    <xf numFmtId="164" fontId="19" fillId="0" borderId="1" xfId="1" applyNumberFormat="1" applyFont="1" applyFill="1" applyBorder="1" applyAlignment="1">
      <alignment horizontal="right"/>
    </xf>
    <xf numFmtId="3" fontId="19" fillId="0" borderId="0" xfId="0" applyNumberFormat="1" applyFont="1" applyAlignment="1">
      <alignment horizontal="right"/>
    </xf>
    <xf numFmtId="0" fontId="19" fillId="0" borderId="0" xfId="0" applyFont="1"/>
    <xf numFmtId="0" fontId="2" fillId="3" borderId="2" xfId="0" applyFont="1" applyFill="1" applyBorder="1"/>
    <xf numFmtId="3" fontId="2" fillId="0" borderId="0" xfId="0" applyNumberFormat="1" applyFont="1"/>
    <xf numFmtId="3" fontId="2" fillId="3" borderId="2" xfId="0" applyNumberFormat="1" applyFont="1" applyFill="1" applyBorder="1"/>
    <xf numFmtId="164" fontId="2" fillId="3" borderId="2" xfId="1" applyNumberFormat="1" applyFont="1" applyFill="1" applyBorder="1"/>
    <xf numFmtId="0" fontId="20" fillId="0" borderId="0" xfId="0" applyFont="1"/>
    <xf numFmtId="0" fontId="21" fillId="0" borderId="1" xfId="0" applyFont="1" applyBorder="1"/>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13" xfId="0" applyFont="1" applyBorder="1" applyAlignment="1">
      <alignment horizontal="left" vertical="top" wrapText="1"/>
    </xf>
    <xf numFmtId="0" fontId="21" fillId="0" borderId="0" xfId="0" applyFont="1" applyAlignment="1">
      <alignment horizontal="left" vertical="center" wrapText="1"/>
    </xf>
    <xf numFmtId="0" fontId="18" fillId="0" borderId="0" xfId="0" applyFont="1" applyAlignment="1">
      <alignment horizontal="left"/>
    </xf>
    <xf numFmtId="164" fontId="18" fillId="0" borderId="0" xfId="1" applyNumberFormat="1" applyFont="1" applyFill="1" applyBorder="1" applyAlignment="1">
      <alignment horizontal="right"/>
    </xf>
    <xf numFmtId="164" fontId="18" fillId="2" borderId="2" xfId="1" applyNumberFormat="1" applyFont="1" applyFill="1" applyBorder="1" applyAlignment="1">
      <alignment horizontal="right"/>
    </xf>
    <xf numFmtId="0" fontId="22" fillId="0" borderId="0" xfId="0" applyFont="1"/>
    <xf numFmtId="0" fontId="21" fillId="0" borderId="0" xfId="0" applyFont="1"/>
    <xf numFmtId="0" fontId="1" fillId="0" borderId="0" xfId="0" applyFont="1"/>
    <xf numFmtId="0" fontId="21" fillId="0" borderId="0" xfId="0" applyFont="1" applyAlignment="1">
      <alignment horizontal="left" wrapText="1"/>
    </xf>
    <xf numFmtId="3" fontId="20" fillId="0" borderId="0" xfId="0" applyNumberFormat="1" applyFont="1"/>
    <xf numFmtId="3" fontId="20" fillId="3" borderId="2" xfId="0" applyNumberFormat="1" applyFont="1" applyFill="1" applyBorder="1"/>
    <xf numFmtId="164" fontId="20" fillId="0" borderId="0" xfId="1" applyNumberFormat="1" applyFont="1"/>
    <xf numFmtId="0" fontId="7" fillId="6" borderId="0" xfId="0" applyFont="1" applyFill="1"/>
    <xf numFmtId="0" fontId="9" fillId="6" borderId="0" xfId="0" applyFont="1" applyFill="1"/>
    <xf numFmtId="0" fontId="19" fillId="6" borderId="0" xfId="0" applyFont="1" applyFill="1"/>
    <xf numFmtId="0" fontId="18" fillId="6" borderId="0" xfId="0" applyFont="1" applyFill="1"/>
    <xf numFmtId="0" fontId="18" fillId="9" borderId="23" xfId="0" applyFont="1" applyFill="1" applyBorder="1" applyAlignment="1">
      <alignment vertical="top"/>
    </xf>
    <xf numFmtId="0" fontId="1" fillId="0" borderId="24" xfId="0" applyFont="1" applyBorder="1" applyAlignment="1">
      <alignment vertical="top" wrapText="1"/>
    </xf>
    <xf numFmtId="0" fontId="18" fillId="8" borderId="25" xfId="0" applyFont="1" applyFill="1" applyBorder="1" applyAlignment="1">
      <alignment vertical="top"/>
    </xf>
    <xf numFmtId="0" fontId="1" fillId="0" borderId="26" xfId="0" applyFont="1" applyBorder="1" applyAlignment="1">
      <alignment vertical="top" wrapText="1"/>
    </xf>
    <xf numFmtId="0" fontId="1" fillId="0" borderId="0" xfId="0" applyFont="1" applyAlignment="1">
      <alignment horizontal="left" vertical="top" wrapText="1"/>
    </xf>
    <xf numFmtId="0" fontId="1" fillId="6" borderId="0" xfId="0" applyFont="1" applyFill="1"/>
    <xf numFmtId="0" fontId="18" fillId="9" borderId="27" xfId="0" applyFont="1" applyFill="1" applyBorder="1" applyAlignment="1">
      <alignment vertical="top"/>
    </xf>
    <xf numFmtId="0" fontId="1" fillId="0" borderId="28" xfId="0" applyFont="1" applyBorder="1" applyAlignment="1">
      <alignment vertical="top" wrapText="1"/>
    </xf>
    <xf numFmtId="0" fontId="8" fillId="0" borderId="17" xfId="0" applyFont="1" applyBorder="1"/>
    <xf numFmtId="0" fontId="1" fillId="7" borderId="0" xfId="0" applyFont="1" applyFill="1" applyAlignment="1">
      <alignment vertical="top"/>
    </xf>
    <xf numFmtId="0" fontId="9" fillId="4" borderId="29" xfId="0" applyFont="1" applyFill="1" applyBorder="1" applyAlignment="1">
      <alignment horizontal="left" vertical="top"/>
    </xf>
    <xf numFmtId="0" fontId="9" fillId="4" borderId="0" xfId="0" applyFont="1" applyFill="1" applyAlignment="1">
      <alignment horizontal="left" vertical="top"/>
    </xf>
    <xf numFmtId="0" fontId="1" fillId="0" borderId="6" xfId="0" applyFont="1" applyBorder="1" applyAlignment="1">
      <alignment horizontal="left" vertical="top" wrapText="1"/>
    </xf>
    <xf numFmtId="0" fontId="1" fillId="0" borderId="29"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7" xfId="0" applyFont="1" applyBorder="1" applyAlignment="1">
      <alignment horizontal="left" vertical="top" wrapText="1"/>
    </xf>
    <xf numFmtId="0" fontId="1" fillId="0" borderId="11" xfId="0" applyFont="1" applyBorder="1" applyAlignment="1">
      <alignment horizontal="left" vertical="top"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Alignment="1">
      <alignment horizontal="left" wrapText="1"/>
    </xf>
  </cellXfs>
  <cellStyles count="4">
    <cellStyle name="Comma" xfId="1" builtinId="3"/>
    <cellStyle name="Normal" xfId="0" builtinId="0"/>
    <cellStyle name="Normal 2" xfId="3" xr:uid="{3DAD29FC-0CE2-4C76-980C-7FC7DD82C960}"/>
    <cellStyle name="Percent" xfId="2" builtinId="5"/>
  </cellStyles>
  <dxfs count="0"/>
  <tableStyles count="0" defaultTableStyle="TableStyleLight9" defaultPivotStyle="PivotStyleLight16"/>
  <colors>
    <mruColors>
      <color rgb="FF08806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134142</xdr:colOff>
      <xdr:row>0</xdr:row>
      <xdr:rowOff>133350</xdr:rowOff>
    </xdr:from>
    <xdr:to>
      <xdr:col>3</xdr:col>
      <xdr:colOff>395110</xdr:colOff>
      <xdr:row>8</xdr:row>
      <xdr:rowOff>12699</xdr:rowOff>
    </xdr:to>
    <xdr:pic>
      <xdr:nvPicPr>
        <xdr:cNvPr id="8" name="Picture 7">
          <a:extLst>
            <a:ext uri="{FF2B5EF4-FFF2-40B4-BE49-F238E27FC236}">
              <a16:creationId xmlns:a16="http://schemas.microsoft.com/office/drawing/2014/main" id="{287C4A27-1671-4BC8-A7D1-17BEFC4FAF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19" b="18868"/>
        <a:stretch/>
      </xdr:blipFill>
      <xdr:spPr bwMode="auto">
        <a:xfrm>
          <a:off x="451642" y="133350"/>
          <a:ext cx="3435968" cy="1250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BCG">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5997F-9DCF-4171-9908-3546FA05F275}">
  <sheetPr>
    <tabColor theme="1"/>
  </sheetPr>
  <dimension ref="A10:M29"/>
  <sheetViews>
    <sheetView showGridLines="0" tabSelected="1" zoomScaleNormal="100" workbookViewId="0"/>
  </sheetViews>
  <sheetFormatPr defaultColWidth="8.7265625" defaultRowHeight="13.5" x14ac:dyDescent="0.35"/>
  <cols>
    <col min="1" max="1" width="4.54296875" style="62" customWidth="1"/>
    <col min="2" max="2" width="21.1796875" style="62" customWidth="1"/>
    <col min="3" max="3" width="24.453125" style="62" customWidth="1"/>
    <col min="4" max="4" width="46.54296875" style="62" customWidth="1"/>
    <col min="5" max="16384" width="8.7265625" style="62"/>
  </cols>
  <sheetData>
    <row r="10" spans="1:6" s="67" customFormat="1" x14ac:dyDescent="0.35">
      <c r="A10" s="67" t="s">
        <v>0</v>
      </c>
      <c r="B10" s="67" t="s">
        <v>1</v>
      </c>
    </row>
    <row r="11" spans="1:6" ht="14" thickBot="1" x14ac:dyDescent="0.4"/>
    <row r="12" spans="1:6" ht="14.5" customHeight="1" x14ac:dyDescent="0.35">
      <c r="B12" s="83" t="s">
        <v>77</v>
      </c>
      <c r="C12" s="84"/>
      <c r="D12" s="85"/>
      <c r="E12" s="75"/>
      <c r="F12" s="75"/>
    </row>
    <row r="13" spans="1:6" ht="14.5" customHeight="1" x14ac:dyDescent="0.35">
      <c r="B13" s="86"/>
      <c r="C13" s="87"/>
      <c r="D13" s="88"/>
      <c r="E13" s="75"/>
      <c r="F13" s="75"/>
    </row>
    <row r="14" spans="1:6" ht="14.5" customHeight="1" x14ac:dyDescent="0.35">
      <c r="B14" s="86"/>
      <c r="C14" s="87"/>
      <c r="D14" s="88"/>
      <c r="E14" s="75"/>
      <c r="F14" s="75"/>
    </row>
    <row r="15" spans="1:6" ht="14.5" customHeight="1" thickBot="1" x14ac:dyDescent="0.4">
      <c r="B15" s="89"/>
      <c r="C15" s="90"/>
      <c r="D15" s="91"/>
      <c r="E15" s="75"/>
      <c r="F15" s="75"/>
    </row>
    <row r="18" spans="1:13" s="67" customFormat="1" x14ac:dyDescent="0.35">
      <c r="A18" s="67" t="s">
        <v>0</v>
      </c>
      <c r="B18" s="67" t="s">
        <v>2</v>
      </c>
      <c r="M18" s="76"/>
    </row>
    <row r="20" spans="1:13" x14ac:dyDescent="0.35">
      <c r="B20" s="51" t="s">
        <v>3</v>
      </c>
      <c r="C20" s="62" t="s">
        <v>4</v>
      </c>
    </row>
    <row r="21" spans="1:13" x14ac:dyDescent="0.35">
      <c r="B21" s="62" t="s">
        <v>5</v>
      </c>
      <c r="C21" s="62" t="s">
        <v>6</v>
      </c>
    </row>
    <row r="24" spans="1:13" s="67" customFormat="1" x14ac:dyDescent="0.35">
      <c r="A24" s="67" t="s">
        <v>0</v>
      </c>
      <c r="B24" s="67" t="s">
        <v>88</v>
      </c>
      <c r="M24" s="76"/>
    </row>
    <row r="26" spans="1:13" ht="14" thickBot="1" x14ac:dyDescent="0.4">
      <c r="B26" s="79" t="s">
        <v>89</v>
      </c>
      <c r="C26" s="79"/>
      <c r="D26" s="79" t="s">
        <v>1</v>
      </c>
    </row>
    <row r="27" spans="1:13" ht="50.15" customHeight="1" x14ac:dyDescent="0.35">
      <c r="B27" s="81" t="s">
        <v>81</v>
      </c>
      <c r="C27" s="77" t="s">
        <v>85</v>
      </c>
      <c r="D27" s="78" t="s">
        <v>76</v>
      </c>
    </row>
    <row r="28" spans="1:13" ht="50.15" customHeight="1" x14ac:dyDescent="0.35">
      <c r="B28" s="82"/>
      <c r="C28" s="71" t="s">
        <v>84</v>
      </c>
      <c r="D28" s="72" t="s">
        <v>86</v>
      </c>
    </row>
    <row r="29" spans="1:13" ht="50.15" customHeight="1" x14ac:dyDescent="0.35">
      <c r="B29" s="80" t="s">
        <v>82</v>
      </c>
      <c r="C29" s="73" t="s">
        <v>83</v>
      </c>
      <c r="D29" s="74" t="s">
        <v>87</v>
      </c>
    </row>
  </sheetData>
  <mergeCells count="2">
    <mergeCell ref="B27:B28"/>
    <mergeCell ref="B12:D1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C00F4-6191-49BD-A615-033B8CD63CB9}">
  <sheetPr>
    <tabColor theme="4"/>
  </sheetPr>
  <dimension ref="A1"/>
  <sheetViews>
    <sheetView showGridLines="0" workbookViewId="0">
      <selection activeCell="F38" sqref="F38"/>
    </sheetView>
  </sheetViews>
  <sheetFormatPr defaultColWidth="8.7265625" defaultRowHeight="13.5" x14ac:dyDescent="0.35"/>
  <cols>
    <col min="1" max="1" width="4.54296875" style="2" customWidth="1"/>
    <col min="2" max="2" width="8.7265625" style="2"/>
    <col min="3" max="3" width="10.81640625" style="2" customWidth="1"/>
    <col min="4" max="16384" width="8.7265625" style="2"/>
  </cols>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66EE7-9DA2-4888-8E2E-93B599A7370E}">
  <sheetPr>
    <tabColor theme="4" tint="0.79998168889431442"/>
  </sheetPr>
  <dimension ref="A1:O42"/>
  <sheetViews>
    <sheetView showGridLines="0" zoomScale="85" zoomScaleNormal="85" workbookViewId="0">
      <selection activeCell="C37" sqref="C37"/>
    </sheetView>
  </sheetViews>
  <sheetFormatPr defaultColWidth="8.7265625" defaultRowHeight="13.5" outlineLevelCol="1" x14ac:dyDescent="0.35"/>
  <cols>
    <col min="1" max="1" width="4.54296875" style="1" customWidth="1"/>
    <col min="2" max="2" width="20.81640625" style="1" customWidth="1"/>
    <col min="3" max="3" width="29.453125" style="1" customWidth="1"/>
    <col min="4" max="4" width="4.54296875" style="1" customWidth="1"/>
    <col min="5" max="6" width="15.54296875" style="1" customWidth="1"/>
    <col min="7" max="7" width="4.54296875" style="1" customWidth="1"/>
    <col min="8" max="9" width="15.54296875" style="1" customWidth="1"/>
    <col min="10" max="10" width="8.7265625" style="1"/>
    <col min="11" max="11" width="87.81640625" style="46" customWidth="1" outlineLevel="1"/>
    <col min="12" max="12" width="60.54296875" style="1" customWidth="1" outlineLevel="1"/>
    <col min="13" max="13" width="8.7265625" style="1"/>
    <col min="14" max="14" width="87.81640625" style="46" customWidth="1" outlineLevel="1"/>
    <col min="15" max="15" width="60.54296875" style="1" customWidth="1" outlineLevel="1"/>
    <col min="16" max="16384" width="8.7265625" style="1"/>
  </cols>
  <sheetData>
    <row r="1" spans="1:15" s="2" customFormat="1" x14ac:dyDescent="0.35">
      <c r="A1" s="12"/>
      <c r="B1" s="12"/>
      <c r="C1" s="12"/>
      <c r="D1" s="12"/>
      <c r="E1" s="12"/>
      <c r="F1" s="12"/>
      <c r="G1" s="12"/>
      <c r="H1" s="12"/>
      <c r="I1" s="12"/>
      <c r="J1" s="12"/>
      <c r="K1" s="46"/>
      <c r="L1" s="12"/>
      <c r="N1" s="46"/>
      <c r="O1" s="12"/>
    </row>
    <row r="2" spans="1:15" s="12" customFormat="1" x14ac:dyDescent="0.35">
      <c r="B2" s="30" t="s">
        <v>7</v>
      </c>
      <c r="C2" s="30" t="s">
        <v>63</v>
      </c>
      <c r="K2" s="46"/>
      <c r="N2" s="46"/>
    </row>
    <row r="4" spans="1:15" s="68" customFormat="1" x14ac:dyDescent="0.35">
      <c r="A4" s="68" t="s">
        <v>0</v>
      </c>
      <c r="B4" s="68" t="s">
        <v>8</v>
      </c>
      <c r="K4" s="69"/>
      <c r="N4" s="69"/>
    </row>
    <row r="5" spans="1:15" x14ac:dyDescent="0.35">
      <c r="J5" s="40"/>
      <c r="K5" s="40"/>
      <c r="L5" s="40"/>
      <c r="N5" s="40"/>
      <c r="O5" s="40"/>
    </row>
    <row r="6" spans="1:15" x14ac:dyDescent="0.35">
      <c r="A6" s="12"/>
      <c r="B6" s="18"/>
      <c r="C6" s="18"/>
      <c r="D6" s="18"/>
      <c r="E6" s="28">
        <v>2020</v>
      </c>
      <c r="F6" s="28"/>
      <c r="G6" s="29"/>
      <c r="H6" s="28" t="s">
        <v>9</v>
      </c>
      <c r="I6" s="20"/>
      <c r="J6" s="40"/>
      <c r="K6" s="52" t="s">
        <v>10</v>
      </c>
      <c r="L6" s="52"/>
      <c r="N6" s="52" t="s">
        <v>60</v>
      </c>
      <c r="O6" s="52"/>
    </row>
    <row r="7" spans="1:15" x14ac:dyDescent="0.35">
      <c r="A7" s="12"/>
      <c r="B7" s="20" t="s">
        <v>11</v>
      </c>
      <c r="C7" s="20" t="s">
        <v>12</v>
      </c>
      <c r="D7" s="20"/>
      <c r="E7" s="28" t="s">
        <v>13</v>
      </c>
      <c r="F7" s="28" t="s">
        <v>14</v>
      </c>
      <c r="G7" s="28"/>
      <c r="H7" s="28" t="s">
        <v>15</v>
      </c>
      <c r="I7" s="28" t="s">
        <v>16</v>
      </c>
      <c r="J7" s="40"/>
      <c r="K7" s="52" t="s">
        <v>13</v>
      </c>
      <c r="L7" s="52" t="s">
        <v>16</v>
      </c>
      <c r="N7" s="52" t="s">
        <v>13</v>
      </c>
      <c r="O7" s="52" t="s">
        <v>16</v>
      </c>
    </row>
    <row r="8" spans="1:15" ht="14.15" customHeight="1" thickBot="1" x14ac:dyDescent="0.4">
      <c r="A8" s="12"/>
      <c r="B8" s="47" t="s">
        <v>17</v>
      </c>
      <c r="C8" s="47" t="s">
        <v>18</v>
      </c>
      <c r="D8" s="47"/>
      <c r="E8" s="34">
        <f>SUM(E9:E12)</f>
        <v>750.44</v>
      </c>
      <c r="F8" s="34">
        <f>SUM(F9:F12)</f>
        <v>1930.1280788177339</v>
      </c>
      <c r="G8" s="34"/>
      <c r="H8" s="34">
        <f>SUM(H9:H12)</f>
        <v>1181</v>
      </c>
      <c r="I8" s="65">
        <f t="shared" ref="I8" si="0">SUM(I9:I12)</f>
        <v>2278</v>
      </c>
      <c r="J8" s="40"/>
      <c r="K8" s="53"/>
      <c r="L8" s="97" t="s">
        <v>75</v>
      </c>
      <c r="N8" s="94" t="s">
        <v>80</v>
      </c>
      <c r="O8" s="97" t="s">
        <v>61</v>
      </c>
    </row>
    <row r="9" spans="1:15" x14ac:dyDescent="0.35">
      <c r="A9" s="12"/>
      <c r="B9" s="12"/>
      <c r="C9" s="12" t="s">
        <v>19</v>
      </c>
      <c r="D9" s="12"/>
      <c r="E9" s="64">
        <v>318.54018126888218</v>
      </c>
      <c r="F9" s="35">
        <v>829.49753694581284</v>
      </c>
      <c r="G9" s="33"/>
      <c r="H9" s="64">
        <v>463</v>
      </c>
      <c r="I9" s="64">
        <v>979</v>
      </c>
      <c r="J9" s="40"/>
      <c r="K9" s="54" t="s">
        <v>55</v>
      </c>
      <c r="L9" s="98"/>
      <c r="N9" s="95"/>
      <c r="O9" s="98"/>
    </row>
    <row r="10" spans="1:15" x14ac:dyDescent="0.35">
      <c r="A10" s="12"/>
      <c r="B10" s="12"/>
      <c r="C10" s="12" t="s">
        <v>20</v>
      </c>
      <c r="D10" s="12"/>
      <c r="E10" s="64">
        <v>99.859818731117826</v>
      </c>
      <c r="F10" s="35">
        <v>253.33990147783251</v>
      </c>
      <c r="G10" s="33"/>
      <c r="H10" s="64">
        <v>151</v>
      </c>
      <c r="I10" s="64">
        <v>299</v>
      </c>
      <c r="J10" s="40"/>
      <c r="K10" s="54" t="s">
        <v>55</v>
      </c>
      <c r="L10" s="98"/>
      <c r="N10" s="95"/>
      <c r="O10" s="98"/>
    </row>
    <row r="11" spans="1:15" x14ac:dyDescent="0.35">
      <c r="A11" s="12"/>
      <c r="B11" s="12"/>
      <c r="C11" s="12" t="s">
        <v>21</v>
      </c>
      <c r="D11" s="12"/>
      <c r="E11" s="64">
        <v>40.44</v>
      </c>
      <c r="F11" s="35">
        <v>121.16256157635469</v>
      </c>
      <c r="G11" s="33"/>
      <c r="H11" s="64">
        <v>105</v>
      </c>
      <c r="I11" s="64">
        <v>143</v>
      </c>
      <c r="J11" s="40"/>
      <c r="K11" s="54" t="s">
        <v>56</v>
      </c>
      <c r="L11" s="98"/>
      <c r="N11" s="95"/>
      <c r="O11" s="98"/>
    </row>
    <row r="12" spans="1:15" x14ac:dyDescent="0.35">
      <c r="A12" s="12"/>
      <c r="B12" s="12"/>
      <c r="C12" s="12" t="s">
        <v>22</v>
      </c>
      <c r="D12" s="12"/>
      <c r="E12" s="64">
        <v>291.60000000000002</v>
      </c>
      <c r="F12" s="35">
        <v>726.12807881773392</v>
      </c>
      <c r="G12" s="33"/>
      <c r="H12" s="64">
        <v>462</v>
      </c>
      <c r="I12" s="64">
        <v>857</v>
      </c>
      <c r="J12" s="40"/>
      <c r="K12" s="100" t="s">
        <v>55</v>
      </c>
      <c r="L12" s="98"/>
      <c r="N12" s="95"/>
      <c r="O12" s="98"/>
    </row>
    <row r="13" spans="1:15" x14ac:dyDescent="0.35">
      <c r="A13" s="12"/>
      <c r="B13" s="12"/>
      <c r="C13" s="12"/>
      <c r="D13" s="12"/>
      <c r="E13" s="48"/>
      <c r="F13" s="35"/>
      <c r="G13" s="48"/>
      <c r="H13" s="64"/>
      <c r="I13" s="64"/>
      <c r="J13" s="40"/>
      <c r="K13" s="101"/>
      <c r="L13" s="98"/>
      <c r="N13" s="95"/>
      <c r="O13" s="98"/>
    </row>
    <row r="14" spans="1:15" ht="14" thickBot="1" x14ac:dyDescent="0.4">
      <c r="A14" s="12"/>
      <c r="B14" s="47" t="s">
        <v>23</v>
      </c>
      <c r="C14" s="47" t="s">
        <v>18</v>
      </c>
      <c r="D14" s="47"/>
      <c r="E14" s="34">
        <f>SUM(E15:E18)</f>
        <v>138.44999999999999</v>
      </c>
      <c r="F14" s="34">
        <f>SUM(F15:F18)</f>
        <v>376.19999999999993</v>
      </c>
      <c r="G14" s="49"/>
      <c r="H14" s="65">
        <f>SUM(H15:H18)</f>
        <v>382.1</v>
      </c>
      <c r="I14" s="65">
        <f>SUM(I15:I18)</f>
        <v>549.79999999999995</v>
      </c>
      <c r="J14" s="40"/>
      <c r="K14" s="55"/>
      <c r="L14" s="98"/>
      <c r="N14" s="95"/>
      <c r="O14" s="98"/>
    </row>
    <row r="15" spans="1:15" x14ac:dyDescent="0.35">
      <c r="A15" s="12"/>
      <c r="B15" s="12"/>
      <c r="C15" s="12" t="s">
        <v>24</v>
      </c>
      <c r="D15" s="12"/>
      <c r="E15" s="35">
        <v>91.890243902439025</v>
      </c>
      <c r="F15" s="35">
        <v>97.327028010185501</v>
      </c>
      <c r="G15" s="48"/>
      <c r="H15" s="64">
        <v>142</v>
      </c>
      <c r="I15" s="64">
        <v>144</v>
      </c>
      <c r="J15" s="40"/>
      <c r="K15" s="102" t="s">
        <v>57</v>
      </c>
      <c r="L15" s="98"/>
      <c r="N15" s="95"/>
      <c r="O15" s="98"/>
    </row>
    <row r="16" spans="1:15" x14ac:dyDescent="0.35">
      <c r="A16" s="12"/>
      <c r="B16" s="12"/>
      <c r="C16" s="12" t="s">
        <v>25</v>
      </c>
      <c r="D16" s="12"/>
      <c r="E16" s="35">
        <v>45.109756097560975</v>
      </c>
      <c r="F16" s="35">
        <v>233.17933794106943</v>
      </c>
      <c r="G16" s="48"/>
      <c r="H16" s="64">
        <v>224</v>
      </c>
      <c r="I16" s="64">
        <v>345</v>
      </c>
      <c r="J16" s="40"/>
      <c r="K16" s="103"/>
      <c r="L16" s="98"/>
      <c r="N16" s="95"/>
      <c r="O16" s="98"/>
    </row>
    <row r="17" spans="2:15" x14ac:dyDescent="0.35">
      <c r="B17" s="12"/>
      <c r="C17" s="12" t="s">
        <v>26</v>
      </c>
      <c r="D17" s="12"/>
      <c r="E17" s="64">
        <v>1.31</v>
      </c>
      <c r="F17" s="35">
        <v>41.093634048744988</v>
      </c>
      <c r="G17" s="48"/>
      <c r="H17" s="64">
        <v>16.100000000000001</v>
      </c>
      <c r="I17" s="64">
        <v>60.8</v>
      </c>
      <c r="J17" s="40"/>
      <c r="K17" s="54" t="s">
        <v>58</v>
      </c>
      <c r="L17" s="98"/>
      <c r="N17" s="95"/>
      <c r="O17" s="98"/>
    </row>
    <row r="18" spans="2:15" x14ac:dyDescent="0.35">
      <c r="B18" s="12"/>
      <c r="C18" s="12" t="s">
        <v>27</v>
      </c>
      <c r="D18" s="12"/>
      <c r="E18" s="41">
        <v>0.14000000000000001</v>
      </c>
      <c r="F18" s="35">
        <v>4.5999999999999996</v>
      </c>
      <c r="G18" s="48"/>
      <c r="H18" s="45" t="s">
        <v>28</v>
      </c>
      <c r="I18" s="45" t="s">
        <v>28</v>
      </c>
      <c r="J18" s="40"/>
      <c r="K18" s="102" t="s">
        <v>59</v>
      </c>
      <c r="L18" s="98"/>
      <c r="N18" s="95"/>
      <c r="O18" s="98"/>
    </row>
    <row r="19" spans="2:15" x14ac:dyDescent="0.35">
      <c r="B19" s="12"/>
      <c r="C19" s="12"/>
      <c r="D19" s="12"/>
      <c r="E19" s="48"/>
      <c r="F19" s="35"/>
      <c r="G19" s="48"/>
      <c r="H19" s="64"/>
      <c r="I19" s="64"/>
      <c r="J19" s="40"/>
      <c r="K19" s="103"/>
      <c r="L19" s="98"/>
      <c r="N19" s="95"/>
      <c r="O19" s="98"/>
    </row>
    <row r="20" spans="2:15" ht="14" thickBot="1" x14ac:dyDescent="0.4">
      <c r="B20" s="47" t="s">
        <v>29</v>
      </c>
      <c r="C20" s="47" t="s">
        <v>18</v>
      </c>
      <c r="D20" s="47"/>
      <c r="E20" s="65">
        <f>SUM(E21:E23)</f>
        <v>262.30259999999998</v>
      </c>
      <c r="F20" s="34">
        <f>SUM(F21:F23)</f>
        <v>657.5</v>
      </c>
      <c r="G20" s="49"/>
      <c r="H20" s="65">
        <f>SUM(H21:H23)</f>
        <v>463.63</v>
      </c>
      <c r="I20" s="65">
        <f>SUM(I21:I23)</f>
        <v>724.75</v>
      </c>
      <c r="J20" s="40"/>
      <c r="K20" s="54"/>
      <c r="L20" s="98"/>
      <c r="N20" s="95"/>
      <c r="O20" s="98"/>
    </row>
    <row r="21" spans="2:15" x14ac:dyDescent="0.35">
      <c r="B21" s="12"/>
      <c r="C21" s="12" t="s">
        <v>30</v>
      </c>
      <c r="D21" s="12"/>
      <c r="E21" s="64">
        <v>204.96530000000001</v>
      </c>
      <c r="F21" s="35">
        <v>517.10934805105205</v>
      </c>
      <c r="G21" s="48"/>
      <c r="H21" s="64">
        <v>348</v>
      </c>
      <c r="I21" s="64">
        <v>570</v>
      </c>
      <c r="J21" s="40"/>
      <c r="K21" s="54" t="s">
        <v>55</v>
      </c>
      <c r="L21" s="98"/>
      <c r="N21" s="95"/>
      <c r="O21" s="98"/>
    </row>
    <row r="22" spans="2:15" x14ac:dyDescent="0.35">
      <c r="B22" s="12"/>
      <c r="C22" s="12" t="s">
        <v>31</v>
      </c>
      <c r="D22" s="12"/>
      <c r="E22" s="64">
        <v>57.337299999999999</v>
      </c>
      <c r="F22" s="35">
        <v>131.5453604691273</v>
      </c>
      <c r="G22" s="48"/>
      <c r="H22" s="64">
        <v>113</v>
      </c>
      <c r="I22" s="64">
        <v>145</v>
      </c>
      <c r="J22" s="40"/>
      <c r="K22" s="54" t="s">
        <v>55</v>
      </c>
      <c r="L22" s="98"/>
      <c r="N22" s="95"/>
      <c r="O22" s="98"/>
    </row>
    <row r="23" spans="2:15" x14ac:dyDescent="0.35">
      <c r="B23" s="12"/>
      <c r="C23" s="12" t="s">
        <v>26</v>
      </c>
      <c r="D23" s="12"/>
      <c r="E23" s="64">
        <v>0</v>
      </c>
      <c r="F23" s="35">
        <v>8.845291479820629</v>
      </c>
      <c r="G23" s="48"/>
      <c r="H23" s="64">
        <v>2.63</v>
      </c>
      <c r="I23" s="64">
        <v>9.75</v>
      </c>
      <c r="J23" s="40"/>
      <c r="K23" s="100" t="s">
        <v>55</v>
      </c>
      <c r="L23" s="98"/>
      <c r="N23" s="95"/>
      <c r="O23" s="98"/>
    </row>
    <row r="24" spans="2:15" x14ac:dyDescent="0.35">
      <c r="B24" s="12"/>
      <c r="C24" s="12"/>
      <c r="D24" s="12"/>
      <c r="E24" s="48"/>
      <c r="F24" s="35"/>
      <c r="G24" s="48"/>
      <c r="H24" s="64"/>
      <c r="I24" s="64"/>
      <c r="J24" s="40"/>
      <c r="K24" s="101"/>
      <c r="L24" s="98"/>
      <c r="N24" s="95"/>
      <c r="O24" s="98"/>
    </row>
    <row r="25" spans="2:15" ht="14" thickBot="1" x14ac:dyDescent="0.4">
      <c r="B25" s="47" t="s">
        <v>32</v>
      </c>
      <c r="C25" s="47" t="s">
        <v>18</v>
      </c>
      <c r="D25" s="47"/>
      <c r="E25" s="65">
        <f>SUM(E26:E29)</f>
        <v>40.089100000000002</v>
      </c>
      <c r="F25" s="34">
        <f>SUM(F26:F29)</f>
        <v>51.399999999999984</v>
      </c>
      <c r="G25" s="49"/>
      <c r="H25" s="65">
        <f>SUM(H26:H29)</f>
        <v>111.69000000000001</v>
      </c>
      <c r="I25" s="65">
        <f>SUM(I26:I29)</f>
        <v>197.2</v>
      </c>
      <c r="J25" s="40"/>
      <c r="K25" s="54"/>
      <c r="L25" s="98"/>
      <c r="N25" s="95"/>
      <c r="O25" s="98"/>
    </row>
    <row r="26" spans="2:15" x14ac:dyDescent="0.35">
      <c r="B26" s="12"/>
      <c r="C26" s="12" t="s">
        <v>33</v>
      </c>
      <c r="D26" s="12"/>
      <c r="E26" s="64">
        <v>36.787199999999999</v>
      </c>
      <c r="F26" s="35">
        <v>28.436815415821492</v>
      </c>
      <c r="G26" s="48"/>
      <c r="H26" s="64">
        <v>80.400000000000006</v>
      </c>
      <c r="I26" s="64">
        <v>109.1</v>
      </c>
      <c r="J26" s="40"/>
      <c r="K26" s="54" t="s">
        <v>55</v>
      </c>
      <c r="L26" s="98"/>
      <c r="N26" s="95"/>
      <c r="O26" s="98"/>
    </row>
    <row r="27" spans="2:15" x14ac:dyDescent="0.35">
      <c r="B27" s="12"/>
      <c r="C27" s="12" t="s">
        <v>31</v>
      </c>
      <c r="D27" s="12"/>
      <c r="E27" s="64">
        <v>1.2419</v>
      </c>
      <c r="F27" s="35">
        <v>9.1227180527383336</v>
      </c>
      <c r="G27" s="48"/>
      <c r="H27" s="64">
        <v>19.5</v>
      </c>
      <c r="I27" s="64">
        <v>35</v>
      </c>
      <c r="J27" s="40"/>
      <c r="K27" s="54" t="s">
        <v>55</v>
      </c>
      <c r="L27" s="98"/>
      <c r="N27" s="95"/>
      <c r="O27" s="98"/>
    </row>
    <row r="28" spans="2:15" x14ac:dyDescent="0.35">
      <c r="B28" s="12"/>
      <c r="C28" s="12" t="s">
        <v>34</v>
      </c>
      <c r="D28" s="12"/>
      <c r="E28" s="64">
        <v>2.06</v>
      </c>
      <c r="F28" s="35">
        <v>10.504158215010136</v>
      </c>
      <c r="G28" s="48"/>
      <c r="H28" s="64">
        <v>4</v>
      </c>
      <c r="I28" s="64">
        <v>40.299999999999997</v>
      </c>
      <c r="J28" s="40"/>
      <c r="K28" s="54" t="s">
        <v>55</v>
      </c>
      <c r="L28" s="98"/>
      <c r="N28" s="95"/>
      <c r="O28" s="98"/>
    </row>
    <row r="29" spans="2:15" x14ac:dyDescent="0.35">
      <c r="B29" s="12"/>
      <c r="C29" s="12" t="s">
        <v>26</v>
      </c>
      <c r="D29" s="12"/>
      <c r="E29" s="64">
        <v>0</v>
      </c>
      <c r="F29" s="35">
        <v>3.3363083164300193</v>
      </c>
      <c r="G29" s="48"/>
      <c r="H29" s="64">
        <v>7.79</v>
      </c>
      <c r="I29" s="64">
        <v>12.8</v>
      </c>
      <c r="J29" s="40"/>
      <c r="K29" s="100" t="s">
        <v>55</v>
      </c>
      <c r="L29" s="98"/>
      <c r="N29" s="95"/>
      <c r="O29" s="98"/>
    </row>
    <row r="30" spans="2:15" x14ac:dyDescent="0.35">
      <c r="B30" s="12"/>
      <c r="C30" s="12"/>
      <c r="D30" s="12"/>
      <c r="E30" s="48"/>
      <c r="F30" s="35"/>
      <c r="G30" s="48"/>
      <c r="H30" s="33"/>
      <c r="I30" s="33"/>
      <c r="J30" s="40"/>
      <c r="K30" s="101"/>
      <c r="L30" s="99"/>
      <c r="N30" s="96"/>
      <c r="O30" s="99"/>
    </row>
    <row r="31" spans="2:15" ht="14" thickBot="1" x14ac:dyDescent="0.4">
      <c r="B31" s="47" t="s">
        <v>35</v>
      </c>
      <c r="C31" s="47" t="s">
        <v>18</v>
      </c>
      <c r="D31" s="47"/>
      <c r="E31" s="49">
        <v>106.3</v>
      </c>
      <c r="F31" s="34">
        <v>334.4</v>
      </c>
      <c r="G31" s="49"/>
      <c r="H31" s="34">
        <v>106.3</v>
      </c>
      <c r="I31" s="34">
        <v>334.4</v>
      </c>
      <c r="J31" s="40"/>
      <c r="K31" s="92" t="s">
        <v>62</v>
      </c>
      <c r="L31" s="92"/>
      <c r="N31" s="92" t="s">
        <v>62</v>
      </c>
      <c r="O31" s="92"/>
    </row>
    <row r="32" spans="2:15" ht="14" thickBot="1" x14ac:dyDescent="0.4">
      <c r="B32" s="12"/>
      <c r="C32" s="12"/>
      <c r="D32" s="12"/>
      <c r="E32" s="12"/>
      <c r="F32" s="40"/>
      <c r="G32" s="12"/>
      <c r="H32" s="12"/>
      <c r="I32" s="19"/>
      <c r="J32" s="40"/>
      <c r="K32" s="93"/>
      <c r="L32" s="93"/>
      <c r="N32" s="93"/>
      <c r="O32" s="93"/>
    </row>
    <row r="33" spans="2:15" ht="14" thickBot="1" x14ac:dyDescent="0.4">
      <c r="B33" s="36" t="s">
        <v>36</v>
      </c>
      <c r="C33" s="37"/>
      <c r="D33" s="37"/>
      <c r="E33" s="38">
        <f>SUM(E8,E14,E20,E25,E31)</f>
        <v>1297.5817</v>
      </c>
      <c r="F33" s="38">
        <f>SUM(F8,F14,F20,F25,F31)</f>
        <v>3349.6280788177341</v>
      </c>
      <c r="G33" s="38"/>
      <c r="H33" s="38">
        <f>SUM(H8,H14,H20,H25,H31)</f>
        <v>2244.7200000000003</v>
      </c>
      <c r="I33" s="39">
        <f>SUM(I8,I14,I20,I25,I31)</f>
        <v>4084.15</v>
      </c>
      <c r="J33" s="40"/>
      <c r="K33" s="40"/>
      <c r="L33" s="56"/>
      <c r="N33" s="40"/>
      <c r="O33" s="56"/>
    </row>
    <row r="34" spans="2:15" x14ac:dyDescent="0.35">
      <c r="B34" s="12"/>
      <c r="C34" s="12"/>
      <c r="D34" s="12"/>
      <c r="E34" s="12"/>
      <c r="F34" s="12"/>
      <c r="G34" s="12"/>
      <c r="H34" s="12"/>
      <c r="I34" s="12"/>
      <c r="J34" s="40"/>
      <c r="K34" s="57"/>
      <c r="L34" s="57"/>
      <c r="N34" s="57"/>
      <c r="O34" s="57"/>
    </row>
    <row r="35" spans="2:15" x14ac:dyDescent="0.35">
      <c r="J35" s="40"/>
      <c r="K35" s="40"/>
      <c r="L35" s="40"/>
      <c r="N35" s="40"/>
      <c r="O35" s="40"/>
    </row>
    <row r="36" spans="2:15" x14ac:dyDescent="0.35">
      <c r="J36" s="40"/>
      <c r="K36" s="40"/>
      <c r="L36" s="40"/>
      <c r="N36" s="40"/>
      <c r="O36" s="40"/>
    </row>
    <row r="37" spans="2:15" x14ac:dyDescent="0.35">
      <c r="J37" s="40"/>
      <c r="K37" s="40"/>
      <c r="L37" s="40"/>
      <c r="N37" s="40"/>
      <c r="O37" s="40"/>
    </row>
    <row r="38" spans="2:15" x14ac:dyDescent="0.35">
      <c r="J38" s="40"/>
      <c r="K38" s="40"/>
      <c r="L38" s="40"/>
      <c r="N38" s="40"/>
      <c r="O38" s="40"/>
    </row>
    <row r="39" spans="2:15" x14ac:dyDescent="0.35">
      <c r="J39" s="40"/>
      <c r="K39" s="40"/>
      <c r="L39" s="40"/>
      <c r="N39" s="40"/>
      <c r="O39" s="40"/>
    </row>
    <row r="40" spans="2:15" x14ac:dyDescent="0.35">
      <c r="J40" s="40"/>
      <c r="K40" s="40"/>
      <c r="L40" s="40"/>
      <c r="N40" s="40"/>
      <c r="O40" s="40"/>
    </row>
    <row r="41" spans="2:15" x14ac:dyDescent="0.35">
      <c r="J41" s="40"/>
      <c r="K41" s="40"/>
      <c r="L41" s="40"/>
      <c r="N41" s="40"/>
      <c r="O41" s="40"/>
    </row>
    <row r="42" spans="2:15" x14ac:dyDescent="0.35">
      <c r="J42" s="40"/>
      <c r="K42" s="40"/>
      <c r="L42" s="40"/>
      <c r="N42" s="40"/>
      <c r="O42" s="40"/>
    </row>
  </sheetData>
  <mergeCells count="10">
    <mergeCell ref="N31:O32"/>
    <mergeCell ref="N8:N30"/>
    <mergeCell ref="O8:O30"/>
    <mergeCell ref="K12:K13"/>
    <mergeCell ref="L8:L30"/>
    <mergeCell ref="K29:K30"/>
    <mergeCell ref="K18:K19"/>
    <mergeCell ref="K31:L32"/>
    <mergeCell ref="K15:K16"/>
    <mergeCell ref="K23:K24"/>
  </mergeCells>
  <phoneticPr fontId="4" type="noConversion"/>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4B2F8-1E29-4033-B105-BC32CA6CC7F6}">
  <sheetPr>
    <tabColor theme="4" tint="0.79998168889431442"/>
  </sheetPr>
  <dimension ref="A2:K20"/>
  <sheetViews>
    <sheetView showGridLines="0" zoomScale="85" zoomScaleNormal="85" workbookViewId="0">
      <selection activeCell="H30" sqref="H30"/>
    </sheetView>
  </sheetViews>
  <sheetFormatPr defaultColWidth="8.7265625" defaultRowHeight="14.5" x14ac:dyDescent="0.35"/>
  <cols>
    <col min="1" max="1" width="4.54296875" style="2" customWidth="1"/>
    <col min="2" max="2" width="27.453125" style="2" bestFit="1" customWidth="1"/>
    <col min="3" max="8" width="15.54296875" style="2" customWidth="1"/>
    <col min="9" max="9" width="8.7265625" style="2"/>
    <col min="10" max="10" width="215.1796875" style="2" customWidth="1"/>
    <col min="11" max="11" width="9.1796875" customWidth="1"/>
    <col min="12" max="16384" width="8.7265625" style="2"/>
  </cols>
  <sheetData>
    <row r="2" spans="1:10" s="12" customFormat="1" ht="13.5" x14ac:dyDescent="0.35">
      <c r="B2" s="30" t="s">
        <v>7</v>
      </c>
      <c r="C2" s="30" t="s">
        <v>79</v>
      </c>
    </row>
    <row r="4" spans="1:10" s="68" customFormat="1" ht="13.5" x14ac:dyDescent="0.35">
      <c r="A4" s="68" t="s">
        <v>0</v>
      </c>
      <c r="B4" s="68" t="s">
        <v>72</v>
      </c>
    </row>
    <row r="6" spans="1:10" x14ac:dyDescent="0.35">
      <c r="A6" s="12"/>
      <c r="B6" s="6"/>
      <c r="C6" s="4" t="s">
        <v>37</v>
      </c>
      <c r="D6" s="4" t="s">
        <v>38</v>
      </c>
      <c r="E6" s="4" t="s">
        <v>39</v>
      </c>
      <c r="F6" s="4" t="s">
        <v>40</v>
      </c>
      <c r="G6" s="4" t="s">
        <v>41</v>
      </c>
      <c r="H6" s="4" t="s">
        <v>36</v>
      </c>
      <c r="I6" s="12"/>
      <c r="J6" s="60" t="s">
        <v>42</v>
      </c>
    </row>
    <row r="7" spans="1:10" x14ac:dyDescent="0.35">
      <c r="A7" s="12"/>
      <c r="B7" s="3" t="s">
        <v>17</v>
      </c>
      <c r="C7" s="5">
        <v>107.20571428571429</v>
      </c>
      <c r="D7" s="5">
        <v>98.959120879120889</v>
      </c>
      <c r="E7" s="5">
        <v>376.59443223443225</v>
      </c>
      <c r="F7" s="5">
        <v>13.744322344322345</v>
      </c>
      <c r="G7" s="5">
        <v>153.93641025641026</v>
      </c>
      <c r="H7" s="5">
        <f>SUM(C7:G7)</f>
        <v>750.43999999999994</v>
      </c>
      <c r="I7" s="12"/>
      <c r="J7" s="61" t="s">
        <v>64</v>
      </c>
    </row>
    <row r="8" spans="1:10" x14ac:dyDescent="0.35">
      <c r="A8" s="12"/>
      <c r="B8" s="3" t="s">
        <v>23</v>
      </c>
      <c r="C8" s="5">
        <v>60.661441613387169</v>
      </c>
      <c r="D8" s="5">
        <v>15.817697683510644</v>
      </c>
      <c r="E8" s="5">
        <v>57.282952228399296</v>
      </c>
      <c r="F8" s="5">
        <v>0.14207593529580209</v>
      </c>
      <c r="G8" s="5">
        <v>4.5433325394070856</v>
      </c>
      <c r="H8" s="5">
        <f t="shared" ref="H8:H12" si="0">SUM(C8:G8)</f>
        <v>138.44749999999999</v>
      </c>
      <c r="I8" s="12"/>
      <c r="J8" s="61" t="s">
        <v>65</v>
      </c>
    </row>
    <row r="9" spans="1:10" x14ac:dyDescent="0.35">
      <c r="A9" s="12"/>
      <c r="B9" s="3" t="s">
        <v>29</v>
      </c>
      <c r="C9" s="58">
        <v>97.039607938353072</v>
      </c>
      <c r="D9" s="58">
        <v>50.703411947413784</v>
      </c>
      <c r="E9" s="58">
        <v>45.382061372616462</v>
      </c>
      <c r="F9" s="43" t="s">
        <v>28</v>
      </c>
      <c r="G9" s="58">
        <v>69.177518741616666</v>
      </c>
      <c r="H9" s="58">
        <f t="shared" si="0"/>
        <v>262.30259999999998</v>
      </c>
      <c r="I9" s="12"/>
      <c r="J9" s="61" t="s">
        <v>66</v>
      </c>
    </row>
    <row r="10" spans="1:10" x14ac:dyDescent="0.35">
      <c r="A10" s="12"/>
      <c r="B10" s="3" t="s">
        <v>32</v>
      </c>
      <c r="C10" s="58">
        <v>4.1203444174918973</v>
      </c>
      <c r="D10" s="58">
        <v>3.143287295881052</v>
      </c>
      <c r="E10" s="58">
        <v>16.759779967638174</v>
      </c>
      <c r="F10" s="58">
        <v>4.191049514661584</v>
      </c>
      <c r="G10" s="58">
        <v>11.874638804327294</v>
      </c>
      <c r="H10" s="58">
        <f t="shared" si="0"/>
        <v>40.089100000000002</v>
      </c>
      <c r="I10" s="12"/>
      <c r="J10" s="61" t="s">
        <v>67</v>
      </c>
    </row>
    <row r="11" spans="1:10" x14ac:dyDescent="0.35">
      <c r="A11" s="12"/>
      <c r="B11" s="6" t="s">
        <v>35</v>
      </c>
      <c r="C11" s="7">
        <v>23.818257261410789</v>
      </c>
      <c r="D11" s="7">
        <v>32.198755186721989</v>
      </c>
      <c r="E11" s="7">
        <v>27.346887966804974</v>
      </c>
      <c r="F11" s="44" t="s">
        <v>28</v>
      </c>
      <c r="G11" s="7">
        <v>22.936099585062241</v>
      </c>
      <c r="H11" s="8">
        <f t="shared" si="0"/>
        <v>106.29999999999998</v>
      </c>
      <c r="I11" s="12"/>
      <c r="J11" s="61" t="s">
        <v>68</v>
      </c>
    </row>
    <row r="12" spans="1:10" ht="15" thickBot="1" x14ac:dyDescent="0.4">
      <c r="A12" s="12"/>
      <c r="B12" s="9" t="s">
        <v>43</v>
      </c>
      <c r="C12" s="10">
        <v>292.84536551635722</v>
      </c>
      <c r="D12" s="10">
        <v>200.82227299264838</v>
      </c>
      <c r="E12" s="10">
        <v>523.36611376989117</v>
      </c>
      <c r="F12" s="10">
        <v>18.077447794279731</v>
      </c>
      <c r="G12" s="10">
        <v>262.46799992682355</v>
      </c>
      <c r="H12" s="59">
        <f t="shared" si="0"/>
        <v>1297.5792000000001</v>
      </c>
      <c r="I12" s="12"/>
      <c r="J12" s="61"/>
    </row>
    <row r="13" spans="1:10" x14ac:dyDescent="0.35">
      <c r="A13" s="12"/>
      <c r="B13" s="12"/>
      <c r="C13" s="12"/>
      <c r="D13" s="12"/>
      <c r="E13" s="12"/>
      <c r="F13" s="12"/>
      <c r="G13" s="12"/>
      <c r="H13" s="12"/>
      <c r="I13" s="12"/>
      <c r="J13" s="61"/>
    </row>
    <row r="14" spans="1:10" x14ac:dyDescent="0.35">
      <c r="A14" s="12"/>
      <c r="B14" s="12"/>
      <c r="C14" s="12"/>
      <c r="D14" s="12"/>
      <c r="E14" s="12"/>
      <c r="F14" s="12"/>
      <c r="G14" s="12"/>
      <c r="H14" s="12"/>
      <c r="I14" s="12"/>
      <c r="J14" s="61"/>
    </row>
    <row r="15" spans="1:10" s="68" customFormat="1" ht="13.5" x14ac:dyDescent="0.35">
      <c r="A15" s="68" t="s">
        <v>0</v>
      </c>
      <c r="B15" s="68" t="s">
        <v>73</v>
      </c>
      <c r="J15" s="70"/>
    </row>
    <row r="16" spans="1:10" x14ac:dyDescent="0.35">
      <c r="A16" s="12"/>
      <c r="B16" s="12"/>
      <c r="C16" s="12"/>
      <c r="D16" s="12"/>
      <c r="E16" s="12"/>
      <c r="F16" s="12"/>
      <c r="G16" s="12"/>
      <c r="H16" s="12"/>
      <c r="I16" s="12"/>
      <c r="J16" s="61"/>
    </row>
    <row r="17" spans="2:10" x14ac:dyDescent="0.35">
      <c r="B17" s="6"/>
      <c r="C17" s="11" t="s">
        <v>37</v>
      </c>
      <c r="D17" s="11" t="s">
        <v>38</v>
      </c>
      <c r="E17" s="11" t="s">
        <v>39</v>
      </c>
      <c r="F17" s="11" t="s">
        <v>40</v>
      </c>
      <c r="G17" s="11" t="s">
        <v>41</v>
      </c>
      <c r="H17" s="11" t="s">
        <v>36</v>
      </c>
      <c r="I17" s="12"/>
      <c r="J17" s="61"/>
    </row>
    <row r="18" spans="2:10" ht="15" thickBot="1" x14ac:dyDescent="0.4">
      <c r="B18" s="47" t="s">
        <v>44</v>
      </c>
      <c r="C18" s="50">
        <v>384.73172604621095</v>
      </c>
      <c r="D18" s="50">
        <v>752.54630595096921</v>
      </c>
      <c r="E18" s="50">
        <v>1189.9636245321128</v>
      </c>
      <c r="F18" s="50">
        <v>269.85959435945</v>
      </c>
      <c r="G18" s="50">
        <v>752.54630595096921</v>
      </c>
      <c r="H18" s="32">
        <f t="shared" ref="H18" si="1">SUM(C18:G18)</f>
        <v>3349.6475568397127</v>
      </c>
      <c r="I18" s="12"/>
      <c r="J18" s="61" t="s">
        <v>69</v>
      </c>
    </row>
    <row r="19" spans="2:10" x14ac:dyDescent="0.35">
      <c r="B19" s="12"/>
      <c r="C19" s="12"/>
      <c r="D19" s="12"/>
      <c r="E19" s="12"/>
      <c r="F19" s="12"/>
      <c r="G19" s="12"/>
      <c r="H19" s="12"/>
      <c r="I19" s="12"/>
      <c r="J19" s="61"/>
    </row>
    <row r="20" spans="2:10" x14ac:dyDescent="0.35">
      <c r="B20" s="12"/>
      <c r="C20" s="12"/>
      <c r="D20" s="12"/>
      <c r="E20" s="12"/>
      <c r="F20" s="12"/>
      <c r="G20" s="12"/>
      <c r="H20" s="12"/>
      <c r="I20" s="12"/>
      <c r="J20" s="40"/>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B205-2B7E-4E85-9CAD-D89019CF19B3}">
  <sheetPr>
    <tabColor theme="9"/>
  </sheetPr>
  <dimension ref="A1"/>
  <sheetViews>
    <sheetView showGridLines="0" workbookViewId="0">
      <selection activeCell="F28" sqref="A1:XFD1048576"/>
    </sheetView>
  </sheetViews>
  <sheetFormatPr defaultRowHeight="14.5" x14ac:dyDescent="0.35"/>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358F-D658-4B6E-8D54-8CB22C4F12DA}">
  <sheetPr>
    <tabColor theme="9" tint="0.79998168889431442"/>
  </sheetPr>
  <dimension ref="A2:H23"/>
  <sheetViews>
    <sheetView showGridLines="0" zoomScale="85" zoomScaleNormal="85" workbookViewId="0">
      <selection activeCell="C34" sqref="C34"/>
    </sheetView>
  </sheetViews>
  <sheetFormatPr defaultColWidth="8.7265625" defaultRowHeight="13.5" x14ac:dyDescent="0.35"/>
  <cols>
    <col min="1" max="1" width="4.54296875" style="12" customWidth="1"/>
    <col min="2" max="2" width="24.453125" style="12" bestFit="1" customWidth="1"/>
    <col min="3" max="6" width="15.54296875" style="12" customWidth="1"/>
    <col min="7" max="7" width="8.7265625" style="12"/>
    <col min="8" max="8" width="98.81640625" style="12" customWidth="1"/>
    <col min="9" max="16384" width="8.7265625" style="12"/>
  </cols>
  <sheetData>
    <row r="2" spans="1:8" x14ac:dyDescent="0.35">
      <c r="B2" s="30" t="s">
        <v>7</v>
      </c>
      <c r="C2" s="30" t="s">
        <v>78</v>
      </c>
    </row>
    <row r="3" spans="1:8" x14ac:dyDescent="0.35">
      <c r="C3" s="13"/>
      <c r="D3" s="14"/>
    </row>
    <row r="4" spans="1:8" s="68" customFormat="1" x14ac:dyDescent="0.35">
      <c r="A4" s="68" t="s">
        <v>0</v>
      </c>
      <c r="B4" s="68" t="s">
        <v>74</v>
      </c>
    </row>
    <row r="5" spans="1:8" x14ac:dyDescent="0.35">
      <c r="H5" s="61"/>
    </row>
    <row r="6" spans="1:8" ht="27" x14ac:dyDescent="0.35">
      <c r="B6" s="20"/>
      <c r="C6" s="22" t="s">
        <v>45</v>
      </c>
      <c r="D6" s="22" t="s">
        <v>46</v>
      </c>
      <c r="E6" s="22" t="s">
        <v>47</v>
      </c>
      <c r="F6" s="22" t="s">
        <v>48</v>
      </c>
      <c r="H6" s="60" t="s">
        <v>42</v>
      </c>
    </row>
    <row r="7" spans="1:8" x14ac:dyDescent="0.35">
      <c r="B7" s="23" t="s">
        <v>16</v>
      </c>
      <c r="C7" s="17"/>
      <c r="D7" s="17"/>
      <c r="E7" s="17"/>
      <c r="F7" s="17"/>
      <c r="H7" s="61"/>
    </row>
    <row r="8" spans="1:8" x14ac:dyDescent="0.35">
      <c r="B8" s="16" t="s">
        <v>49</v>
      </c>
      <c r="C8" s="15">
        <v>77.618475783495256</v>
      </c>
      <c r="D8" s="15">
        <v>81.930811622477961</v>
      </c>
      <c r="E8" s="15">
        <v>59.134834525523672</v>
      </c>
      <c r="F8" s="15">
        <v>109.38121058934206</v>
      </c>
      <c r="H8" s="104" t="s">
        <v>50</v>
      </c>
    </row>
    <row r="9" spans="1:8" x14ac:dyDescent="0.35">
      <c r="B9" s="16" t="s">
        <v>51</v>
      </c>
      <c r="C9" s="15">
        <v>126.71700527172324</v>
      </c>
      <c r="D9" s="15">
        <v>116.8684485497478</v>
      </c>
      <c r="E9" s="15">
        <v>68.824638887161214</v>
      </c>
      <c r="F9" s="15">
        <v>116.47803834279162</v>
      </c>
      <c r="H9" s="104"/>
    </row>
    <row r="10" spans="1:8" x14ac:dyDescent="0.35">
      <c r="B10" s="16"/>
      <c r="C10" s="15"/>
      <c r="D10" s="15"/>
      <c r="E10" s="15"/>
      <c r="F10" s="15"/>
      <c r="H10" s="63"/>
    </row>
    <row r="11" spans="1:8" x14ac:dyDescent="0.35">
      <c r="B11" s="25" t="s">
        <v>13</v>
      </c>
      <c r="H11" s="61"/>
    </row>
    <row r="12" spans="1:8" x14ac:dyDescent="0.35">
      <c r="B12" s="26" t="s">
        <v>52</v>
      </c>
      <c r="C12" s="66">
        <v>5</v>
      </c>
      <c r="D12" s="66">
        <v>24</v>
      </c>
      <c r="E12" s="66">
        <v>5</v>
      </c>
      <c r="F12" s="66">
        <v>10</v>
      </c>
      <c r="H12" s="61" t="s">
        <v>70</v>
      </c>
    </row>
    <row r="13" spans="1:8" x14ac:dyDescent="0.35">
      <c r="B13" s="26"/>
      <c r="C13" s="66"/>
      <c r="D13" s="66"/>
      <c r="E13" s="66"/>
      <c r="F13" s="66"/>
      <c r="H13" s="61"/>
    </row>
    <row r="14" spans="1:8" x14ac:dyDescent="0.35">
      <c r="B14" s="24" t="s">
        <v>53</v>
      </c>
      <c r="C14" s="66"/>
      <c r="D14" s="66"/>
      <c r="E14" s="66"/>
      <c r="F14" s="66"/>
      <c r="H14" s="61"/>
    </row>
    <row r="15" spans="1:8" x14ac:dyDescent="0.35">
      <c r="B15" s="16" t="s">
        <v>52</v>
      </c>
      <c r="C15" s="66">
        <v>5093.4752882111625</v>
      </c>
      <c r="D15" s="66">
        <v>27037.415271823895</v>
      </c>
      <c r="E15" s="66">
        <v>4734.1391896798714</v>
      </c>
      <c r="F15" s="66">
        <v>4851.5978640895255</v>
      </c>
      <c r="H15" s="61" t="s">
        <v>71</v>
      </c>
    </row>
    <row r="16" spans="1:8" x14ac:dyDescent="0.35">
      <c r="B16" s="16"/>
      <c r="C16" s="31"/>
      <c r="D16" s="31"/>
      <c r="E16" s="31"/>
      <c r="F16" s="31"/>
      <c r="H16" s="61"/>
    </row>
    <row r="17" spans="2:8" x14ac:dyDescent="0.35">
      <c r="B17" s="23" t="s">
        <v>54</v>
      </c>
      <c r="C17" s="21"/>
      <c r="D17" s="21"/>
      <c r="E17" s="21"/>
      <c r="F17" s="21"/>
      <c r="H17" s="61"/>
    </row>
    <row r="18" spans="2:8" x14ac:dyDescent="0.35">
      <c r="B18" s="16" t="s">
        <v>49</v>
      </c>
      <c r="C18" s="27">
        <f>(C8-C$12)/C$15</f>
        <v>1.4257156788719591E-2</v>
      </c>
      <c r="D18" s="27">
        <f t="shared" ref="D18:F18" si="0">(D8-D$12)/D$15</f>
        <v>2.1426164831239822E-3</v>
      </c>
      <c r="E18" s="27">
        <f t="shared" si="0"/>
        <v>1.1434990049201392E-2</v>
      </c>
      <c r="F18" s="27">
        <f t="shared" si="0"/>
        <v>2.0484222594980554E-2</v>
      </c>
      <c r="H18" s="61"/>
    </row>
    <row r="19" spans="2:8" x14ac:dyDescent="0.35">
      <c r="B19" s="16" t="s">
        <v>51</v>
      </c>
      <c r="C19" s="27">
        <f>(C9-C$12)/C$15</f>
        <v>2.3896651772010554E-2</v>
      </c>
      <c r="D19" s="27">
        <f t="shared" ref="D19:F19" si="1">(D9-D$12)/D$15</f>
        <v>3.4348123744849025E-3</v>
      </c>
      <c r="E19" s="27">
        <f t="shared" si="1"/>
        <v>1.3481783346441303E-2</v>
      </c>
      <c r="F19" s="27">
        <f t="shared" si="1"/>
        <v>2.1947004126396986E-2</v>
      </c>
      <c r="H19" s="61"/>
    </row>
    <row r="20" spans="2:8" x14ac:dyDescent="0.35">
      <c r="H20" s="61"/>
    </row>
    <row r="21" spans="2:8" x14ac:dyDescent="0.35">
      <c r="H21" s="61"/>
    </row>
    <row r="22" spans="2:8" x14ac:dyDescent="0.35">
      <c r="H22" s="61"/>
    </row>
    <row r="23" spans="2:8" x14ac:dyDescent="0.35">
      <c r="C23" s="42"/>
    </row>
  </sheetData>
  <mergeCells count="1">
    <mergeCell ref="H8:H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13BAB3E164314F8968ACED2D304CD3" ma:contentTypeVersion="12" ma:contentTypeDescription="Create a new document." ma:contentTypeScope="" ma:versionID="bff197c7001486026a29b4aef6d5d034">
  <xsd:schema xmlns:xsd="http://www.w3.org/2001/XMLSchema" xmlns:xs="http://www.w3.org/2001/XMLSchema" xmlns:p="http://schemas.microsoft.com/office/2006/metadata/properties" xmlns:ns2="09343336-a841-45a1-9efd-450c63607319" xmlns:ns3="ec496c82-c77a-46b7-b529-dc2cd31edc04" targetNamespace="http://schemas.microsoft.com/office/2006/metadata/properties" ma:root="true" ma:fieldsID="782ce5984316cf48fdcebce9c73b7596" ns2:_="" ns3:_="">
    <xsd:import namespace="09343336-a841-45a1-9efd-450c63607319"/>
    <xsd:import namespace="ec496c82-c77a-46b7-b529-dc2cd31edc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43336-a841-45a1-9efd-450c636073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496c82-c77a-46b7-b529-dc2cd31edc0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4fd4e2b-c5a4-4c64-8f70-6a0ede807727}" ma:internalName="TaxCatchAll" ma:showField="CatchAllData" ma:web="ec496c82-c77a-46b7-b529-dc2cd31edc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496c82-c77a-46b7-b529-dc2cd31edc04" xsi:nil="true"/>
    <lcf76f155ced4ddcb4097134ff3c332f xmlns="09343336-a841-45a1-9efd-450c636073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BDC388-92B2-4EEB-82EB-A4E327224C07}">
  <ds:schemaRefs>
    <ds:schemaRef ds:uri="http://schemas.microsoft.com/sharepoint/v3/contenttype/forms"/>
  </ds:schemaRefs>
</ds:datastoreItem>
</file>

<file path=customXml/itemProps2.xml><?xml version="1.0" encoding="utf-8"?>
<ds:datastoreItem xmlns:ds="http://schemas.openxmlformats.org/officeDocument/2006/customXml" ds:itemID="{FAAB8F3B-D14D-49B9-8D3B-98D3761C94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43336-a841-45a1-9efd-450c63607319"/>
    <ds:schemaRef ds:uri="ec496c82-c77a-46b7-b529-dc2cd31edc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8156B9-31E2-48A1-906F-392FF3904181}">
  <ds:schemaRefs>
    <ds:schemaRef ds:uri="ec496c82-c77a-46b7-b529-dc2cd31edc04"/>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09343336-a841-45a1-9efd-450c636073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MITIGATION&gt;&gt;</vt:lpstr>
      <vt:lpstr>Summary, By Sector</vt:lpstr>
      <vt:lpstr>Summary, By Geo</vt:lpstr>
      <vt:lpstr>A&amp;R&gt;&gt;</vt:lpstr>
      <vt:lpstr>NDCs, By Geo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Yau, Yvonne</dc:creator>
  <cp:keywords/>
  <dc:description/>
  <cp:lastModifiedBy>Marano, Marli</cp:lastModifiedBy>
  <cp:revision/>
  <cp:lastPrinted>2022-11-01T19:19:17Z</cp:lastPrinted>
  <dcterms:created xsi:type="dcterms:W3CDTF">2021-02-09T20:07:09Z</dcterms:created>
  <dcterms:modified xsi:type="dcterms:W3CDTF">2022-11-01T19:20:27Z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2022-10-12T15:54:56Z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730f8014-9cff-4b93-9722-c2f8607657fe</vt:lpwstr>
  </property>
  <property fmtid="{D5CDD505-2E9C-101B-9397-08002B2CF9AE}" pid="8" name="MSIP_Label_b0d5c4f4-7a29-4385-b7a5-afbe2154ae6f_ContentBits">
    <vt:lpwstr>0</vt:lpwstr>
  </property>
  <property fmtid="{D5CDD505-2E9C-101B-9397-08002B2CF9AE}" pid="9" name="bcgClassification">
    <vt:lpwstr>bcgConfidential</vt:lpwstr>
  </property>
  <property fmtid="{D5CDD505-2E9C-101B-9397-08002B2CF9AE}" pid="10" name="ContentTypeId">
    <vt:lpwstr>0x0101005913BAB3E164314F8968ACED2D304CD3</vt:lpwstr>
  </property>
  <property fmtid="{D5CDD505-2E9C-101B-9397-08002B2CF9AE}" pid="11" name="MediaServiceImageTags">
    <vt:lpwstr/>
  </property>
</Properties>
</file>